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910" tabRatio="679" activeTab="0"/>
  </bookViews>
  <sheets>
    <sheet name="全市公共收入" sheetId="1" r:id="rId1"/>
  </sheets>
  <definedNames>
    <definedName name="_xlfn.IFERROR" hidden="1">#NAME?</definedName>
    <definedName name="_xlnm.Print_Area" localSheetId="0">'全市公共收入'!$A$1:$H$43</definedName>
    <definedName name="_xlnm.Print_Titles" localSheetId="0">'全市公共收入'!$1:$5</definedName>
  </definedNames>
  <calcPr fullCalcOnLoad="1"/>
</workbook>
</file>

<file path=xl/sharedStrings.xml><?xml version="1.0" encoding="utf-8"?>
<sst xmlns="http://schemas.openxmlformats.org/spreadsheetml/2006/main" count="48" uniqueCount="48">
  <si>
    <t>东湖风景区2019年区本级一般公共预算收入执行情况表</t>
  </si>
  <si>
    <t>单位：万元</t>
  </si>
  <si>
    <t>项       目</t>
  </si>
  <si>
    <t>预算数</t>
  </si>
  <si>
    <t>调整预算数</t>
  </si>
  <si>
    <t>执行数</t>
  </si>
  <si>
    <t>执行数为调整预算数%</t>
  </si>
  <si>
    <t>上年决算数</t>
  </si>
  <si>
    <t>执行数比上年+,-%</t>
  </si>
  <si>
    <t>备注</t>
  </si>
  <si>
    <t>区本级一般公共预算收入总计</t>
  </si>
  <si>
    <t>一、一般公共预算收入</t>
  </si>
  <si>
    <t>（一）税收收入</t>
  </si>
  <si>
    <t xml:space="preserve">  其中：增值税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</si>
  <si>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</si>
  <si>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</si>
  <si>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</si>
  <si>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</si>
  <si>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</si>
  <si>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</si>
  <si>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</si>
  <si>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</si>
  <si>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</si>
  <si>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</si>
  <si>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</si>
  <si>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</si>
  <si>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>（二）非税收入</t>
  </si>
  <si>
    <t xml:space="preserve">  其中：专项收入</t>
  </si>
  <si>
    <t xml:space="preserve">          教育费附加收入</t>
  </si>
  <si>
    <t xml:space="preserve">          地方教育附加收入</t>
  </si>
  <si>
    <t xml:space="preserve">          残疾人就业保障金收入</t>
  </si>
  <si>
    <t xml:space="preserve">          教育资金收入</t>
  </si>
  <si>
    <t xml:space="preserve">          农田水利建设资金收入</t>
  </si>
  <si>
    <t xml:space="preserve">          其他专项收入</t>
  </si>
  <si>
    <t xml:space="preserve">        行政事业性收费收入</t>
  </si>
  <si>
    <t xml:space="preserve">        罚没收入</t>
  </si>
  <si>
    <t xml:space="preserve">        国有资源（资产）有偿使用收入</t>
  </si>
  <si>
    <t xml:space="preserve">        政府住房基金收入</t>
  </si>
  <si>
    <t xml:space="preserve">        其他收入</t>
  </si>
  <si>
    <t>二、转移性收入</t>
  </si>
  <si>
    <t xml:space="preserve">  （一）中央、省税收返还收入</t>
  </si>
  <si>
    <t xml:space="preserve">  （二）中央、省转移支付收入</t>
  </si>
  <si>
    <t xml:space="preserve">  （三）下级上解收入</t>
  </si>
  <si>
    <t xml:space="preserve">  （四）上年结转收入</t>
  </si>
  <si>
    <t xml:space="preserve">  （五）调入资金</t>
  </si>
  <si>
    <t xml:space="preserve">   (六）调入预算稳定调节基金</t>
  </si>
  <si>
    <t xml:space="preserve">  （七）债务转贷收入</t>
  </si>
  <si>
    <t xml:space="preserve">     地方政府一般债券转贷收入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</si>
</sst>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_ "/>
    <numFmt numFmtId="182" formatCode="#,##0_ "/>
    <numFmt numFmtId="183" formatCode="0_ "/>
  </numFmts>
  <fonts count="25">
    <font>
      <sz val="12"/>
      <name val="Times New Roman"/>
      <family val="1"/>
    </font>
    <font>
      <sz val="12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9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9"/>
      <color indexed="12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9" borderId="5" applyNumberFormat="0" applyAlignment="0" applyProtection="0"/>
    <xf numFmtId="0" fontId="21" fillId="9" borderId="1" applyNumberFormat="0" applyAlignment="0" applyProtection="0"/>
    <xf numFmtId="0" fontId="6" fillId="10" borderId="6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3" borderId="0" applyNumberFormat="0" applyBorder="0" applyAlignment="0" applyProtection="0"/>
    <xf numFmtId="0" fontId="19" fillId="8" borderId="0" applyNumberFormat="0" applyBorder="0" applyAlignment="0" applyProtection="0"/>
    <xf numFmtId="0" fontId="24" fillId="0" borderId="0">
      <alignment/>
      <protection/>
    </xf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4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right" vertical="center" wrapText="1"/>
    </xf>
    <xf numFmtId="181" fontId="2" fillId="0" borderId="9" xfId="22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180" fontId="2" fillId="0" borderId="9" xfId="22" applyNumberFormat="1" applyFont="1" applyFill="1" applyBorder="1" applyAlignment="1">
      <alignment horizontal="right" vertical="center" wrapText="1"/>
    </xf>
    <xf numFmtId="182" fontId="1" fillId="0" borderId="9" xfId="22" applyNumberFormat="1" applyFont="1" applyFill="1" applyBorder="1" applyAlignment="1">
      <alignment horizontal="left" vertical="center" wrapText="1"/>
    </xf>
    <xf numFmtId="183" fontId="2" fillId="0" borderId="9" xfId="22" applyNumberFormat="1" applyFont="1" applyFill="1" applyBorder="1" applyAlignment="1">
      <alignment horizontal="right" vertical="center" wrapText="1"/>
    </xf>
    <xf numFmtId="180" fontId="2" fillId="0" borderId="9" xfId="22" applyNumberFormat="1" applyFont="1" applyFill="1" applyBorder="1" applyAlignment="1">
      <alignment horizontal="right" vertical="center"/>
    </xf>
    <xf numFmtId="183" fontId="2" fillId="0" borderId="12" xfId="22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182" fontId="1" fillId="0" borderId="9" xfId="0" applyNumberFormat="1" applyFont="1" applyFill="1" applyBorder="1" applyAlignment="1">
      <alignment vertical="center" wrapText="1"/>
    </xf>
    <xf numFmtId="182" fontId="4" fillId="0" borderId="9" xfId="0" applyNumberFormat="1" applyFont="1" applyFill="1" applyBorder="1" applyAlignment="1">
      <alignment vertical="center" wrapText="1"/>
    </xf>
    <xf numFmtId="0" fontId="2" fillId="0" borderId="9" xfId="65" applyFont="1" applyFill="1" applyBorder="1" applyAlignment="1">
      <alignment vertical="center" shrinkToFit="1"/>
      <protection/>
    </xf>
    <xf numFmtId="0" fontId="2" fillId="0" borderId="9" xfId="47" applyFont="1" applyFill="1" applyBorder="1" applyAlignment="1">
      <alignment vertical="center" shrinkToFit="1"/>
      <protection/>
    </xf>
    <xf numFmtId="0" fontId="2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Sheet20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03年省级调整预算相关表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zoomScale="70" zoomScaleNormal="70" workbookViewId="0" topLeftCell="A1">
      <pane ySplit="5" topLeftCell="A6" activePane="bottomLeft" state="frozen"/>
      <selection pane="bottomLeft" activeCell="G8" sqref="G8"/>
    </sheetView>
  </sheetViews>
  <sheetFormatPr defaultColWidth="8.625" defaultRowHeight="36" customHeight="1"/>
  <cols>
    <col min="1" max="1" width="37.125" style="3" customWidth="1"/>
    <col min="2" max="4" width="12.625" style="3" customWidth="1"/>
    <col min="5" max="5" width="10.625" style="3" customWidth="1"/>
    <col min="6" max="6" width="12.625" style="3" customWidth="1"/>
    <col min="7" max="7" width="10.625" style="3" customWidth="1"/>
    <col min="8" max="8" width="22.25390625" style="3" customWidth="1"/>
    <col min="9" max="32" width="9.00390625" style="3" bestFit="1" customWidth="1"/>
    <col min="33" max="16384" width="8.625" style="3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.75" customHeight="1">
      <c r="A2" s="4"/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/>
      <c r="B3" s="5"/>
      <c r="C3" s="5"/>
      <c r="D3" s="5"/>
      <c r="E3" s="5"/>
      <c r="F3" s="5"/>
      <c r="G3" s="5"/>
      <c r="H3" s="6" t="s">
        <v>1</v>
      </c>
    </row>
    <row r="4" spans="1:8" s="1" customFormat="1" ht="29.2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s="1" customFormat="1" ht="54.75" customHeight="1">
      <c r="A5" s="7"/>
      <c r="B5" s="7"/>
      <c r="C5" s="9"/>
      <c r="D5" s="7"/>
      <c r="E5" s="7"/>
      <c r="F5" s="7"/>
      <c r="G5" s="7"/>
      <c r="H5" s="7"/>
    </row>
    <row r="6" spans="1:8" s="1" customFormat="1" ht="33.75" customHeight="1">
      <c r="A6" s="7" t="s">
        <v>10</v>
      </c>
      <c r="B6" s="10">
        <f>SUM(B7,B35)</f>
        <v>138326</v>
      </c>
      <c r="C6" s="10">
        <f>SUM(C7,C35)</f>
        <v>228093</v>
      </c>
      <c r="D6" s="10">
        <f>SUM(D7,D35)</f>
        <v>229004</v>
      </c>
      <c r="E6" s="11">
        <f>IF(ISERROR(100*D6/C6),"",100*D6/C6)</f>
        <v>100.3993984909664</v>
      </c>
      <c r="F6" s="10">
        <f>SUM(F7,F35)</f>
        <v>197376</v>
      </c>
      <c r="G6" s="11">
        <f>IF(ISERROR(100*(D6-F6)/F6),"",100*(D6-F6)/F6)</f>
        <v>16.024238002594032</v>
      </c>
      <c r="H6" s="7"/>
    </row>
    <row r="7" spans="1:8" s="2" customFormat="1" ht="33.75" customHeight="1">
      <c r="A7" s="12" t="s">
        <v>11</v>
      </c>
      <c r="B7" s="13">
        <f>SUM(B8,B22)</f>
        <v>84100</v>
      </c>
      <c r="C7" s="13">
        <f>SUM(C8,C22)</f>
        <v>141129</v>
      </c>
      <c r="D7" s="13">
        <f>SUM(D8,D22)</f>
        <v>139334</v>
      </c>
      <c r="E7" s="11">
        <f aca="true" t="shared" si="0" ref="E7:E43">IF(ISERROR(100*D7/C7),"",100*D7/C7)</f>
        <v>98.72811399499749</v>
      </c>
      <c r="F7" s="13">
        <f>SUM(F8,F22)</f>
        <v>83823</v>
      </c>
      <c r="G7" s="11">
        <f aca="true" t="shared" si="1" ref="G7:G43">IF(ISERROR(100*(D7-F7)/F7),"",100*(D7-F7)/F7)</f>
        <v>66.22406738007469</v>
      </c>
      <c r="H7" s="12"/>
    </row>
    <row r="8" spans="1:8" s="2" customFormat="1" ht="33.75" customHeight="1">
      <c r="A8" s="12" t="s">
        <v>12</v>
      </c>
      <c r="B8" s="13">
        <f>SUM(B9:B21)</f>
        <v>72278</v>
      </c>
      <c r="C8" s="13">
        <f>SUM(C9:C21)</f>
        <v>129555</v>
      </c>
      <c r="D8" s="13">
        <f>SUM(D9:D21)</f>
        <v>127000</v>
      </c>
      <c r="E8" s="11">
        <f t="shared" si="0"/>
        <v>98.02786461348462</v>
      </c>
      <c r="F8" s="13">
        <f>SUM(F9:F21)</f>
        <v>70230</v>
      </c>
      <c r="G8" s="11">
        <f t="shared" si="1"/>
        <v>80.83440125302577</v>
      </c>
      <c r="H8" s="14"/>
    </row>
    <row r="9" spans="1:8" s="2" customFormat="1" ht="33.75" customHeight="1">
      <c r="A9" s="12" t="s">
        <v>13</v>
      </c>
      <c r="B9" s="15">
        <v>21426</v>
      </c>
      <c r="C9" s="15">
        <v>25000</v>
      </c>
      <c r="D9" s="15">
        <v>24395</v>
      </c>
      <c r="E9" s="11">
        <f t="shared" si="0"/>
        <v>97.58</v>
      </c>
      <c r="F9" s="16">
        <v>18231</v>
      </c>
      <c r="G9" s="11">
        <f t="shared" si="1"/>
        <v>33.81054248258461</v>
      </c>
      <c r="H9" s="12"/>
    </row>
    <row r="10" spans="1:8" s="2" customFormat="1" ht="33.75" customHeight="1">
      <c r="A10" s="12" t="s">
        <v>14</v>
      </c>
      <c r="B10" s="15">
        <v>21200</v>
      </c>
      <c r="C10" s="15">
        <v>46000</v>
      </c>
      <c r="D10" s="15">
        <v>43138</v>
      </c>
      <c r="E10" s="11">
        <f t="shared" si="0"/>
        <v>93.77826086956522</v>
      </c>
      <c r="F10" s="13">
        <v>25241</v>
      </c>
      <c r="G10" s="11">
        <f t="shared" si="1"/>
        <v>70.90448080503943</v>
      </c>
      <c r="H10" s="12"/>
    </row>
    <row r="11" spans="1:8" s="2" customFormat="1" ht="33.75" customHeight="1">
      <c r="A11" s="12" t="s">
        <v>15</v>
      </c>
      <c r="B11" s="17">
        <v>1680</v>
      </c>
      <c r="C11" s="17">
        <v>2500</v>
      </c>
      <c r="D11" s="15">
        <v>2863</v>
      </c>
      <c r="E11" s="11">
        <f t="shared" si="0"/>
        <v>114.52</v>
      </c>
      <c r="F11" s="13">
        <v>3013</v>
      </c>
      <c r="G11" s="11">
        <f t="shared" si="1"/>
        <v>-4.978426817125788</v>
      </c>
      <c r="H11" s="12"/>
    </row>
    <row r="12" spans="1:8" s="2" customFormat="1" ht="33.75" customHeight="1">
      <c r="A12" s="12" t="s">
        <v>16</v>
      </c>
      <c r="B12" s="17"/>
      <c r="C12" s="17"/>
      <c r="D12" s="15"/>
      <c r="E12" s="11">
        <f t="shared" si="0"/>
      </c>
      <c r="F12" s="13"/>
      <c r="G12" s="11">
        <f t="shared" si="1"/>
      </c>
      <c r="H12" s="12"/>
    </row>
    <row r="13" spans="1:8" s="2" customFormat="1" ht="33.75" customHeight="1">
      <c r="A13" s="12" t="s">
        <v>17</v>
      </c>
      <c r="B13" s="15">
        <v>3000</v>
      </c>
      <c r="C13" s="15">
        <v>2600</v>
      </c>
      <c r="D13" s="15">
        <v>2743</v>
      </c>
      <c r="E13" s="11">
        <f t="shared" si="0"/>
        <v>105.5</v>
      </c>
      <c r="F13" s="13">
        <v>3069</v>
      </c>
      <c r="G13" s="11">
        <f t="shared" si="1"/>
        <v>-10.622352557836429</v>
      </c>
      <c r="H13" s="12"/>
    </row>
    <row r="14" spans="1:8" s="2" customFormat="1" ht="33.75" customHeight="1">
      <c r="A14" s="12" t="s">
        <v>18</v>
      </c>
      <c r="B14" s="15">
        <v>1500</v>
      </c>
      <c r="C14" s="15">
        <v>1900</v>
      </c>
      <c r="D14" s="15">
        <v>1904</v>
      </c>
      <c r="E14" s="11">
        <f t="shared" si="0"/>
        <v>100.21052631578948</v>
      </c>
      <c r="F14" s="13">
        <v>1753</v>
      </c>
      <c r="G14" s="11">
        <f t="shared" si="1"/>
        <v>8.613804905875641</v>
      </c>
      <c r="H14" s="18"/>
    </row>
    <row r="15" spans="1:8" s="2" customFormat="1" ht="33.75" customHeight="1">
      <c r="A15" s="12" t="s">
        <v>19</v>
      </c>
      <c r="B15" s="15">
        <v>400</v>
      </c>
      <c r="C15" s="15">
        <v>700</v>
      </c>
      <c r="D15" s="15">
        <v>699</v>
      </c>
      <c r="E15" s="11">
        <f t="shared" si="0"/>
        <v>99.85714285714286</v>
      </c>
      <c r="F15" s="13">
        <v>558</v>
      </c>
      <c r="G15" s="11">
        <f t="shared" si="1"/>
        <v>25.268817204301076</v>
      </c>
      <c r="H15" s="18"/>
    </row>
    <row r="16" spans="1:8" s="2" customFormat="1" ht="33.75" customHeight="1">
      <c r="A16" s="12" t="s">
        <v>20</v>
      </c>
      <c r="B16" s="15">
        <v>500</v>
      </c>
      <c r="C16" s="15">
        <v>850</v>
      </c>
      <c r="D16" s="15">
        <v>836</v>
      </c>
      <c r="E16" s="11">
        <f t="shared" si="0"/>
        <v>98.3529411764706</v>
      </c>
      <c r="F16" s="13">
        <v>817</v>
      </c>
      <c r="G16" s="11">
        <f t="shared" si="1"/>
        <v>2.3255813953488373</v>
      </c>
      <c r="H16" s="18"/>
    </row>
    <row r="17" spans="1:8" s="2" customFormat="1" ht="33.75" customHeight="1">
      <c r="A17" s="12" t="s">
        <v>21</v>
      </c>
      <c r="B17" s="15">
        <v>17496</v>
      </c>
      <c r="C17" s="15">
        <v>44801</v>
      </c>
      <c r="D17" s="15">
        <v>44731</v>
      </c>
      <c r="E17" s="11">
        <f t="shared" si="0"/>
        <v>99.84375348764536</v>
      </c>
      <c r="F17" s="13">
        <v>10816</v>
      </c>
      <c r="G17" s="11">
        <f t="shared" si="1"/>
        <v>313.5632396449704</v>
      </c>
      <c r="H17" s="18"/>
    </row>
    <row r="18" spans="1:8" s="2" customFormat="1" ht="33.75" customHeight="1">
      <c r="A18" s="12" t="s">
        <v>22</v>
      </c>
      <c r="B18" s="15"/>
      <c r="C18" s="15"/>
      <c r="D18" s="15"/>
      <c r="E18" s="11">
        <f t="shared" si="0"/>
      </c>
      <c r="F18" s="13"/>
      <c r="G18" s="11">
        <f t="shared" si="1"/>
      </c>
      <c r="H18" s="18"/>
    </row>
    <row r="19" spans="1:8" s="2" customFormat="1" ht="33.75" customHeight="1">
      <c r="A19" s="12" t="s">
        <v>23</v>
      </c>
      <c r="B19" s="15">
        <v>76</v>
      </c>
      <c r="C19" s="15">
        <v>54</v>
      </c>
      <c r="D19" s="15">
        <v>54</v>
      </c>
      <c r="E19" s="11">
        <f t="shared" si="0"/>
        <v>100</v>
      </c>
      <c r="F19" s="13">
        <v>131</v>
      </c>
      <c r="G19" s="11">
        <f t="shared" si="1"/>
        <v>-58.778625954198475</v>
      </c>
      <c r="H19" s="19"/>
    </row>
    <row r="20" spans="1:8" s="2" customFormat="1" ht="33.75" customHeight="1">
      <c r="A20" s="12" t="s">
        <v>24</v>
      </c>
      <c r="B20" s="15">
        <v>5000</v>
      </c>
      <c r="C20" s="15">
        <v>5150</v>
      </c>
      <c r="D20" s="15">
        <v>5637</v>
      </c>
      <c r="E20" s="11">
        <f t="shared" si="0"/>
        <v>109.45631067961165</v>
      </c>
      <c r="F20" s="13">
        <v>6601</v>
      </c>
      <c r="G20" s="11">
        <f t="shared" si="1"/>
        <v>-14.603847901833056</v>
      </c>
      <c r="H20" s="19"/>
    </row>
    <row r="21" spans="1:8" s="2" customFormat="1" ht="33.75" customHeight="1">
      <c r="A21" s="12" t="s">
        <v>25</v>
      </c>
      <c r="B21" s="15"/>
      <c r="C21" s="15"/>
      <c r="D21" s="15"/>
      <c r="E21" s="11">
        <f t="shared" si="0"/>
      </c>
      <c r="F21" s="13"/>
      <c r="G21" s="11">
        <f t="shared" si="1"/>
      </c>
      <c r="H21" s="19"/>
    </row>
    <row r="22" spans="1:8" s="2" customFormat="1" ht="33.75" customHeight="1">
      <c r="A22" s="12" t="s">
        <v>26</v>
      </c>
      <c r="B22" s="15">
        <f>SUM(B23,B30:B34)</f>
        <v>11822</v>
      </c>
      <c r="C22" s="15">
        <f>SUM(C23,C30:C34)</f>
        <v>11574</v>
      </c>
      <c r="D22" s="15">
        <f>SUM(D23,D30:D34)</f>
        <v>12334</v>
      </c>
      <c r="E22" s="11">
        <f t="shared" si="0"/>
        <v>106.56644202522897</v>
      </c>
      <c r="F22" s="15">
        <f>SUM(F23,F30:F34)</f>
        <v>13593</v>
      </c>
      <c r="G22" s="11">
        <f t="shared" si="1"/>
        <v>-9.262120208931067</v>
      </c>
      <c r="H22" s="18"/>
    </row>
    <row r="23" spans="1:8" s="2" customFormat="1" ht="33.75" customHeight="1">
      <c r="A23" s="12" t="s">
        <v>27</v>
      </c>
      <c r="B23" s="15">
        <f>SUM(B24:B29)</f>
        <v>1876</v>
      </c>
      <c r="C23" s="15">
        <f>SUM(C24:C29)</f>
        <v>1565</v>
      </c>
      <c r="D23" s="15">
        <f>SUM(D24:D29)</f>
        <v>1597</v>
      </c>
      <c r="E23" s="11">
        <f t="shared" si="0"/>
        <v>102.04472843450479</v>
      </c>
      <c r="F23" s="15">
        <f>SUM(F24:F29)</f>
        <v>1699</v>
      </c>
      <c r="G23" s="11">
        <f t="shared" si="1"/>
        <v>-6.003531489111242</v>
      </c>
      <c r="H23" s="18"/>
    </row>
    <row r="24" spans="1:8" s="2" customFormat="1" ht="33.75" customHeight="1">
      <c r="A24" s="12" t="s">
        <v>28</v>
      </c>
      <c r="B24" s="15">
        <v>1280</v>
      </c>
      <c r="C24" s="15">
        <v>1165</v>
      </c>
      <c r="D24" s="15">
        <v>1172</v>
      </c>
      <c r="E24" s="11">
        <f t="shared" si="0"/>
        <v>100.60085836909872</v>
      </c>
      <c r="F24" s="13">
        <v>1305</v>
      </c>
      <c r="G24" s="11">
        <f t="shared" si="1"/>
        <v>-10.191570881226054</v>
      </c>
      <c r="H24" s="18"/>
    </row>
    <row r="25" spans="1:8" s="2" customFormat="1" ht="33.75" customHeight="1">
      <c r="A25" s="12" t="s">
        <v>29</v>
      </c>
      <c r="B25" s="15"/>
      <c r="C25" s="15"/>
      <c r="D25" s="15"/>
      <c r="E25" s="11">
        <f t="shared" si="0"/>
      </c>
      <c r="F25" s="13"/>
      <c r="G25" s="11">
        <f t="shared" si="1"/>
      </c>
      <c r="H25" s="18"/>
    </row>
    <row r="26" spans="1:8" s="2" customFormat="1" ht="33.75" customHeight="1">
      <c r="A26" s="12" t="s">
        <v>30</v>
      </c>
      <c r="B26" s="15">
        <v>596</v>
      </c>
      <c r="C26" s="15">
        <v>400</v>
      </c>
      <c r="D26" s="15">
        <v>425</v>
      </c>
      <c r="E26" s="11">
        <f t="shared" si="0"/>
        <v>106.25</v>
      </c>
      <c r="F26" s="13">
        <v>394</v>
      </c>
      <c r="G26" s="11">
        <f t="shared" si="1"/>
        <v>7.868020304568528</v>
      </c>
      <c r="H26" s="19"/>
    </row>
    <row r="27" spans="1:8" s="2" customFormat="1" ht="33.75" customHeight="1">
      <c r="A27" s="12" t="s">
        <v>31</v>
      </c>
      <c r="B27" s="15"/>
      <c r="C27" s="15"/>
      <c r="D27" s="15"/>
      <c r="E27" s="11">
        <f t="shared" si="0"/>
      </c>
      <c r="F27" s="13"/>
      <c r="G27" s="11">
        <f t="shared" si="1"/>
      </c>
      <c r="H27" s="19"/>
    </row>
    <row r="28" spans="1:8" s="2" customFormat="1" ht="33.75" customHeight="1">
      <c r="A28" s="12" t="s">
        <v>32</v>
      </c>
      <c r="B28" s="15"/>
      <c r="C28" s="15"/>
      <c r="D28" s="15"/>
      <c r="E28" s="11">
        <f t="shared" si="0"/>
      </c>
      <c r="F28" s="13"/>
      <c r="G28" s="11">
        <f t="shared" si="1"/>
      </c>
      <c r="H28" s="19"/>
    </row>
    <row r="29" spans="1:8" s="2" customFormat="1" ht="33.75" customHeight="1">
      <c r="A29" s="12" t="s">
        <v>33</v>
      </c>
      <c r="B29" s="15"/>
      <c r="C29" s="15"/>
      <c r="D29" s="15"/>
      <c r="E29" s="11">
        <f t="shared" si="0"/>
      </c>
      <c r="F29" s="13"/>
      <c r="G29" s="11">
        <f t="shared" si="1"/>
      </c>
      <c r="H29" s="19"/>
    </row>
    <row r="30" spans="1:8" s="2" customFormat="1" ht="33.75" customHeight="1">
      <c r="A30" s="12" t="s">
        <v>34</v>
      </c>
      <c r="B30" s="15">
        <v>2</v>
      </c>
      <c r="C30" s="15">
        <v>9</v>
      </c>
      <c r="D30" s="15">
        <v>17</v>
      </c>
      <c r="E30" s="11">
        <f t="shared" si="0"/>
        <v>188.88888888888889</v>
      </c>
      <c r="F30" s="13">
        <v>7</v>
      </c>
      <c r="G30" s="11">
        <f t="shared" si="1"/>
        <v>142.85714285714286</v>
      </c>
      <c r="H30" s="19"/>
    </row>
    <row r="31" spans="1:8" s="2" customFormat="1" ht="33.75" customHeight="1">
      <c r="A31" s="12" t="s">
        <v>35</v>
      </c>
      <c r="B31" s="15">
        <v>1300</v>
      </c>
      <c r="C31" s="15">
        <v>1000</v>
      </c>
      <c r="D31" s="15">
        <v>896</v>
      </c>
      <c r="E31" s="11">
        <f t="shared" si="0"/>
        <v>89.6</v>
      </c>
      <c r="F31" s="13">
        <v>1371</v>
      </c>
      <c r="G31" s="11">
        <f t="shared" si="1"/>
        <v>-34.646243617797225</v>
      </c>
      <c r="H31" s="20"/>
    </row>
    <row r="32" spans="1:8" s="2" customFormat="1" ht="33.75" customHeight="1">
      <c r="A32" s="12" t="s">
        <v>36</v>
      </c>
      <c r="B32" s="15">
        <v>8644</v>
      </c>
      <c r="C32" s="15">
        <v>9000</v>
      </c>
      <c r="D32" s="15">
        <v>9824</v>
      </c>
      <c r="E32" s="11">
        <f t="shared" si="0"/>
        <v>109.15555555555555</v>
      </c>
      <c r="F32" s="13">
        <v>10516</v>
      </c>
      <c r="G32" s="11">
        <f t="shared" si="1"/>
        <v>-6.580448839863066</v>
      </c>
      <c r="H32" s="18"/>
    </row>
    <row r="33" spans="1:8" s="2" customFormat="1" ht="33.75" customHeight="1">
      <c r="A33" s="12" t="s">
        <v>37</v>
      </c>
      <c r="B33" s="15"/>
      <c r="C33" s="15"/>
      <c r="D33" s="15"/>
      <c r="E33" s="11">
        <f t="shared" si="0"/>
      </c>
      <c r="F33" s="13"/>
      <c r="G33" s="11">
        <f t="shared" si="1"/>
      </c>
      <c r="H33" s="18"/>
    </row>
    <row r="34" spans="1:8" s="2" customFormat="1" ht="33.75" customHeight="1">
      <c r="A34" s="12" t="s">
        <v>38</v>
      </c>
      <c r="B34" s="15"/>
      <c r="C34" s="15"/>
      <c r="D34" s="15"/>
      <c r="E34" s="11">
        <f t="shared" si="0"/>
      </c>
      <c r="F34" s="13"/>
      <c r="G34" s="11">
        <f t="shared" si="1"/>
      </c>
      <c r="H34" s="19"/>
    </row>
    <row r="35" spans="1:8" s="2" customFormat="1" ht="33.75" customHeight="1">
      <c r="A35" s="21" t="s">
        <v>39</v>
      </c>
      <c r="B35" s="15">
        <f>SUM(B36:B42)</f>
        <v>54226</v>
      </c>
      <c r="C35" s="15">
        <f>SUM(C36:C42)</f>
        <v>86964</v>
      </c>
      <c r="D35" s="15">
        <f>SUM(D36:D42)</f>
        <v>89670</v>
      </c>
      <c r="E35" s="11">
        <f t="shared" si="0"/>
        <v>103.11163239961364</v>
      </c>
      <c r="F35" s="15">
        <f>SUM(F36:F42)</f>
        <v>113553</v>
      </c>
      <c r="G35" s="11">
        <f t="shared" si="1"/>
        <v>-21.032469419566194</v>
      </c>
      <c r="H35" s="19"/>
    </row>
    <row r="36" spans="1:8" s="2" customFormat="1" ht="33.75" customHeight="1">
      <c r="A36" s="22" t="s">
        <v>40</v>
      </c>
      <c r="B36" s="15">
        <v>5358</v>
      </c>
      <c r="C36" s="15">
        <v>5358</v>
      </c>
      <c r="D36" s="15">
        <v>5358</v>
      </c>
      <c r="E36" s="11">
        <f t="shared" si="0"/>
        <v>100</v>
      </c>
      <c r="F36" s="13">
        <v>5358</v>
      </c>
      <c r="G36" s="11">
        <f t="shared" si="1"/>
        <v>0</v>
      </c>
      <c r="H36" s="19"/>
    </row>
    <row r="37" spans="1:8" s="2" customFormat="1" ht="33.75" customHeight="1">
      <c r="A37" s="22" t="s">
        <v>41</v>
      </c>
      <c r="B37" s="15">
        <v>33788</v>
      </c>
      <c r="C37" s="15">
        <v>40200</v>
      </c>
      <c r="D37" s="15">
        <v>42906</v>
      </c>
      <c r="E37" s="11">
        <f t="shared" si="0"/>
        <v>106.73134328358209</v>
      </c>
      <c r="F37" s="13">
        <v>50600</v>
      </c>
      <c r="G37" s="11">
        <f t="shared" si="1"/>
        <v>-15.205533596837945</v>
      </c>
      <c r="H37" s="19"/>
    </row>
    <row r="38" spans="1:8" ht="33.75" customHeight="1">
      <c r="A38" s="22" t="s">
        <v>42</v>
      </c>
      <c r="B38" s="15"/>
      <c r="C38" s="23"/>
      <c r="D38" s="23"/>
      <c r="E38" s="11">
        <f t="shared" si="0"/>
      </c>
      <c r="F38" s="23"/>
      <c r="G38" s="11">
        <f t="shared" si="1"/>
      </c>
      <c r="H38" s="24"/>
    </row>
    <row r="39" spans="1:8" ht="33.75" customHeight="1">
      <c r="A39" s="22" t="s">
        <v>43</v>
      </c>
      <c r="B39" s="15">
        <v>15080</v>
      </c>
      <c r="C39" s="23">
        <v>5460</v>
      </c>
      <c r="D39" s="23">
        <v>5460</v>
      </c>
      <c r="E39" s="11">
        <f t="shared" si="0"/>
        <v>100</v>
      </c>
      <c r="F39" s="23">
        <v>7065</v>
      </c>
      <c r="G39" s="11">
        <f t="shared" si="1"/>
        <v>-22.717622080679405</v>
      </c>
      <c r="H39" s="24"/>
    </row>
    <row r="40" spans="1:8" ht="33.75" customHeight="1">
      <c r="A40" s="22" t="s">
        <v>44</v>
      </c>
      <c r="B40" s="15"/>
      <c r="C40" s="23">
        <v>5946</v>
      </c>
      <c r="D40" s="23">
        <v>5946</v>
      </c>
      <c r="E40" s="11">
        <f t="shared" si="0"/>
        <v>100</v>
      </c>
      <c r="F40" s="23"/>
      <c r="G40" s="11">
        <f t="shared" si="1"/>
      </c>
      <c r="H40" s="24"/>
    </row>
    <row r="41" spans="1:8" ht="33.75" customHeight="1">
      <c r="A41" s="22" t="s">
        <v>45</v>
      </c>
      <c r="B41" s="15"/>
      <c r="C41" s="23">
        <v>20000</v>
      </c>
      <c r="D41" s="23">
        <v>20000</v>
      </c>
      <c r="E41" s="11">
        <f t="shared" si="0"/>
        <v>100</v>
      </c>
      <c r="F41" s="23">
        <v>50000</v>
      </c>
      <c r="G41" s="11">
        <f t="shared" si="1"/>
        <v>-60</v>
      </c>
      <c r="H41" s="24"/>
    </row>
    <row r="42" spans="1:8" ht="33.75" customHeight="1">
      <c r="A42" s="22" t="s">
        <v>46</v>
      </c>
      <c r="B42" s="15"/>
      <c r="C42" s="23">
        <v>10000</v>
      </c>
      <c r="D42" s="23">
        <v>10000</v>
      </c>
      <c r="E42" s="11">
        <f t="shared" si="0"/>
        <v>100</v>
      </c>
      <c r="F42" s="23">
        <v>530</v>
      </c>
      <c r="G42" s="11">
        <f t="shared" si="1"/>
        <v>1786.7924528301887</v>
      </c>
      <c r="H42" s="24"/>
    </row>
    <row r="43" spans="1:8" ht="33.75" customHeight="1">
      <c r="A43" s="25" t="s">
        <v>47</v>
      </c>
      <c r="B43" s="15"/>
      <c r="C43" s="24"/>
      <c r="D43" s="24"/>
      <c r="E43" s="11">
        <f t="shared" si="0"/>
      </c>
      <c r="F43" s="24"/>
      <c r="G43" s="11">
        <f t="shared" si="1"/>
      </c>
      <c r="H43" s="24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printOptions horizontalCentered="1"/>
  <pageMargins left="0.39" right="0.35" top="0.75" bottom="0.75" header="0.51" footer="0.51"/>
  <pageSetup fitToHeight="2" horizontalDpi="400" verticalDpi="4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Administrator</cp:lastModifiedBy>
  <cp:lastPrinted>2019-12-13T03:59:04Z</cp:lastPrinted>
  <dcterms:created xsi:type="dcterms:W3CDTF">2013-12-08T04:02:37Z</dcterms:created>
  <dcterms:modified xsi:type="dcterms:W3CDTF">2020-02-20T07:26:55Z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